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Data>
    <row r="1">
      <c r="A1" t="str">
        <v>DEVIS — Atelier Martin</v>
      </c>
    </row>
    <row r="3">
      <c r="A3" t="str">
        <v>Désignation</v>
      </c>
      <c r="B3" t="str">
        <v>Qté</v>
      </c>
      <c r="C3" t="str">
        <v>PU HT</v>
      </c>
      <c r="D3" t="str">
        <v>Remise %</v>
      </c>
      <c r="E3" t="str">
        <v>Total HT</v>
      </c>
    </row>
    <row r="4">
      <c r="A4" t="str">
        <v>Pose parquet</v>
      </c>
      <c r="B4">
        <v>45</v>
      </c>
      <c r="C4">
        <v>38.5</v>
      </c>
      <c r="D4" s="1">
        <v>0.05</v>
      </c>
      <c r="E4">
        <f>B4*C4*(1-D4)</f>
        <v>1645.875</v>
      </c>
    </row>
    <row r="5">
      <c r="A5" t="str">
        <v>Fourniture parquet</v>
      </c>
      <c r="B5">
        <v>45</v>
      </c>
      <c r="C5">
        <v>62</v>
      </c>
      <c r="D5" s="1">
        <v>0</v>
      </c>
      <c r="E5">
        <f>B5*C5*(1-D5)</f>
        <v>2790</v>
      </c>
    </row>
    <row r="6">
      <c r="A6" t="str">
        <v>Plinthes</v>
      </c>
      <c r="B6">
        <v>28</v>
      </c>
      <c r="C6">
        <v>12.9</v>
      </c>
      <c r="D6" s="1">
        <v>0.1</v>
      </c>
      <c r="E6">
        <f>B6*C6*(1-D6)</f>
        <v>325.08</v>
      </c>
    </row>
    <row r="7">
      <c r="A7" t="str">
        <v>Déplacement</v>
      </c>
      <c r="B7">
        <v>1</v>
      </c>
      <c r="C7">
        <v>120</v>
      </c>
      <c r="D7" s="1">
        <v>0</v>
      </c>
      <c r="E7">
        <f>B7*C7*(1-D7)</f>
        <v>120</v>
      </c>
    </row>
    <row r="9">
      <c r="A9" t="str">
        <v>Sous-total HT</v>
      </c>
      <c r="E9">
        <f>SUM(E4:E7)</f>
        <v>4880.955</v>
      </c>
    </row>
    <row r="10">
      <c r="A10" t="str">
        <v>Remise volume</v>
      </c>
      <c r="E10">
        <f>IF(E9&gt;3000,E9*0.03,0)</f>
        <v>146.42865</v>
      </c>
    </row>
    <row r="11">
      <c r="A11" t="str">
        <v>Net HT</v>
      </c>
      <c r="E11">
        <f>E9-E10</f>
        <v>4734.52635</v>
      </c>
    </row>
    <row r="12">
      <c r="A12" t="str">
        <v>TVA 20 %</v>
      </c>
      <c r="E12">
        <f>ROUND(E11*0.2,2)</f>
        <v>946.91</v>
      </c>
    </row>
    <row r="13">
      <c r="A13" t="str">
        <v>TOTAL TTC</v>
      </c>
      <c r="E13">
        <f>E11+E12</f>
        <v>5681.43635</v>
      </c>
    </row>
    <row r="15">
      <c r="A15" t="str">
        <v>Palier</v>
      </c>
      <c r="B15" t="str">
        <f>IF(E13&gt;5000,"Grand chantier",IF(E13&gt;2000,"Chantier moyen","Petit chantier"))</f>
        <v>Grand chantier</v>
      </c>
    </row>
  </sheetData>
  <ignoredErrors>
    <ignoredError numberStoredAsText="1" sqref="A1:E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